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" sheetId="2" r:id="rId2"/>
    <sheet name="NPLV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 or TRACE(TM)</t>
        </r>
      </text>
    </comment>
  </commentList>
</comments>
</file>

<file path=xl/comments3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</t>
        </r>
      </text>
    </comment>
  </commentList>
</comments>
</file>

<file path=xl/sharedStrings.xml><?xml version="1.0" encoding="utf-8"?>
<sst xmlns="http://schemas.openxmlformats.org/spreadsheetml/2006/main" count="48" uniqueCount="29">
  <si>
    <t>kW</t>
  </si>
  <si>
    <t>Ambient relief/degree of relief</t>
  </si>
  <si>
    <t>ECWT</t>
  </si>
  <si>
    <t>DeltaT</t>
  </si>
  <si>
    <t>kW% (selection)</t>
  </si>
  <si>
    <t>% Relief</t>
  </si>
  <si>
    <t>Ambient multiplier</t>
  </si>
  <si>
    <t>kW @ Constant ECWT</t>
  </si>
  <si>
    <t>Instructions for use:</t>
  </si>
  <si>
    <t xml:space="preserve">NOTE: This spreadsheet is intended to determine the constant condenser temperature unloading curve for input into System Analyzer(TM) or TRACE(TM).  </t>
  </si>
  <si>
    <t>- Enter the appropriate condenser entering temperatures for which the kW were calculated at the specific load percentage.</t>
  </si>
  <si>
    <t>% kW @ Constant ECWT</t>
  </si>
  <si>
    <t xml:space="preserve">In order for this to work correctly you need to be sure that the unloading curve you have includes ambient (condenser) relief.  </t>
  </si>
  <si>
    <t>- User input field</t>
  </si>
  <si>
    <t>- Inputs for System Analyzer or TRACE</t>
  </si>
  <si>
    <t>- Calculation fields (not to be used)</t>
  </si>
  <si>
    <t>S.A. and TRACE Inputs</t>
  </si>
  <si>
    <t>10% Load Increment Calculation Sheet</t>
  </si>
  <si>
    <t>NPLV Calculation Sheet</t>
  </si>
  <si>
    <t>- Select the appropriate sheet (10% Loads or NPLV) for the unloading curve that you have by clicking on the appropriate button.</t>
  </si>
  <si>
    <t>- The spreadsheet will calculate the new kW percentages for input into System Analyzer or TRACE.</t>
  </si>
  <si>
    <t xml:space="preserve">- Enter the kW consumed at the varying load percentages.  </t>
  </si>
  <si>
    <t>Note: The load percentages can be changed but all subsequent inputs must be changed to reflect it.</t>
  </si>
  <si>
    <t>Note: Only input data that you have.  If you don't have data, input 0 for the kW and ignore that output.</t>
  </si>
  <si>
    <t>- Input the amount of ambient relief for the type of chiller in question.  Approximate values are given as notes by placing your cursor over the ambient relief field.</t>
  </si>
  <si>
    <t>- If you have any questions please contact the C.D.S.(TM) Support Center.</t>
  </si>
  <si>
    <t>* These percentages can be changed</t>
  </si>
  <si>
    <t>Load %*</t>
  </si>
  <si>
    <t>*These percentages can be changed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</si>
</sst>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164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19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3" borderId="2" xfId="19" applyFill="1" applyBorder="1" applyAlignment="1" applyProtection="1">
      <alignment horizontal="center"/>
      <protection locked="0"/>
    </xf>
    <xf numFmtId="9" fontId="0" fillId="3" borderId="3" xfId="19" applyFill="1" applyBorder="1" applyAlignment="1" applyProtection="1">
      <alignment horizontal="center"/>
      <protection locked="0"/>
    </xf>
    <xf numFmtId="9" fontId="0" fillId="3" borderId="4" xfId="19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4" borderId="1" xfId="19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9" fontId="0" fillId="2" borderId="2" xfId="19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9" fontId="0" fillId="3" borderId="2" xfId="19" applyFill="1" applyBorder="1" applyAlignment="1" applyProtection="1">
      <alignment horizontal="center"/>
      <protection/>
    </xf>
    <xf numFmtId="9" fontId="0" fillId="2" borderId="3" xfId="19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9" fontId="0" fillId="3" borderId="3" xfId="19" applyFill="1" applyBorder="1" applyAlignment="1" applyProtection="1">
      <alignment horizontal="center"/>
      <protection/>
    </xf>
    <xf numFmtId="9" fontId="0" fillId="2" borderId="4" xfId="19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9" fontId="0" fillId="3" borderId="4" xfId="19" applyFill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'10% Loads'!$A$7:$A$16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'10% Loads'!$I$7:$I$16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5026124"/>
        <c:axId val="23908525"/>
      </c:scatterChart>
      <c:valAx>
        <c:axId val="2502612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08525"/>
        <c:crosses val="autoZero"/>
        <c:crossBetween val="midCat"/>
        <c:dispUnits/>
        <c:minorUnit val="0.04"/>
      </c:valAx>
      <c:valAx>
        <c:axId val="239085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26124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NPLV!$A$7:$A$10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NPLV!$I$7:$I$10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3850134"/>
        <c:axId val="57542343"/>
      </c:scatterChart>
      <c:valAx>
        <c:axId val="138501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42343"/>
        <c:crosses val="autoZero"/>
        <c:crossBetween val="midCat"/>
        <c:dispUnits/>
        <c:minorUnit val="0.04"/>
      </c:valAx>
      <c:valAx>
        <c:axId val="575423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50134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4229100" y="2886075"/>
        <a:ext cx="46672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4219575" y="208597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0.25">
      <c r="A1" s="34" t="s">
        <v>8</v>
      </c>
    </row>
    <row r="2" s="1" customFormat="1" ht="12.75">
      <c r="A2" s="3" t="s">
        <v>9</v>
      </c>
    </row>
    <row r="3" ht="12.75">
      <c r="A3" s="3" t="s">
        <v>12</v>
      </c>
    </row>
    <row r="4" ht="12.75">
      <c r="A4" s="3"/>
    </row>
    <row r="5" ht="12.75">
      <c r="A5" s="4" t="s">
        <v>19</v>
      </c>
    </row>
    <row r="6" ht="12.75">
      <c r="A6" s="2" t="s">
        <v>24</v>
      </c>
    </row>
    <row r="7" ht="12.75">
      <c r="A7" s="2" t="s">
        <v>21</v>
      </c>
    </row>
    <row r="8" ht="12.75">
      <c r="A8" s="53" t="s">
        <v>22</v>
      </c>
    </row>
    <row r="9" ht="12.75">
      <c r="A9" s="54" t="s">
        <v>23</v>
      </c>
    </row>
    <row r="10" ht="12.75">
      <c r="A10" s="2" t="s">
        <v>10</v>
      </c>
    </row>
    <row r="11" ht="12.75">
      <c r="A11" s="2" t="s">
        <v>20</v>
      </c>
    </row>
    <row r="12" ht="12.75">
      <c r="A12" s="2" t="s">
        <v>25</v>
      </c>
    </row>
    <row r="13" ht="13.5" thickBot="1"/>
    <row r="14" spans="1:2" ht="13.5" thickBot="1">
      <c r="A14" s="33"/>
      <c r="B14" s="2" t="s">
        <v>13</v>
      </c>
    </row>
    <row r="15" spans="1:2" ht="13.5" thickBot="1">
      <c r="A15" s="12"/>
      <c r="B15" s="2" t="s">
        <v>14</v>
      </c>
    </row>
    <row r="16" spans="1:2" ht="13.5" thickBot="1">
      <c r="A16" s="5"/>
      <c r="B16" s="2" t="s">
        <v>15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57421875" style="7" bestFit="1" customWidth="1"/>
    <col min="4" max="4" width="15.57421875" style="7" customWidth="1"/>
    <col min="5" max="5" width="6.8515625" style="7" customWidth="1"/>
    <col min="6" max="6" width="8.28125" style="7" customWidth="1"/>
    <col min="7" max="7" width="17.8515625" style="7" customWidth="1"/>
    <col min="8" max="8" width="21.00390625" style="7" customWidth="1"/>
    <col min="9" max="9" width="22.8515625" style="7" bestFit="1" customWidth="1"/>
    <col min="10" max="10" width="20.28125" style="7" bestFit="1" customWidth="1"/>
    <col min="11" max="16384" width="9.140625" style="7" customWidth="1"/>
  </cols>
  <sheetData>
    <row r="1" ht="20.25">
      <c r="A1" s="35" t="s">
        <v>17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D5" s="37"/>
      <c r="E5" s="37"/>
      <c r="F5" s="37"/>
      <c r="G5" s="37"/>
      <c r="H5" s="37"/>
      <c r="I5" s="38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39" t="s">
        <v>4</v>
      </c>
      <c r="E6" s="39" t="s">
        <v>3</v>
      </c>
      <c r="F6" s="39" t="s">
        <v>5</v>
      </c>
      <c r="G6" s="39" t="s">
        <v>6</v>
      </c>
      <c r="H6" s="39" t="s">
        <v>7</v>
      </c>
      <c r="I6" s="40" t="s">
        <v>11</v>
      </c>
    </row>
    <row r="7" spans="1:9" ht="12.75">
      <c r="A7" s="13">
        <v>1</v>
      </c>
      <c r="B7" s="55">
        <v>100</v>
      </c>
      <c r="C7" s="55">
        <v>85</v>
      </c>
      <c r="D7" s="41">
        <f>B7/$B$7</f>
        <v>1</v>
      </c>
      <c r="E7" s="42">
        <f>$C$7-C7</f>
        <v>0</v>
      </c>
      <c r="F7" s="58">
        <f>E7*$B$3</f>
        <v>0</v>
      </c>
      <c r="G7" s="58">
        <f>1-F7</f>
        <v>1</v>
      </c>
      <c r="H7" s="43">
        <f>B7/G7</f>
        <v>100</v>
      </c>
      <c r="I7" s="44">
        <f aca="true" t="shared" si="0" ref="I7:I16">H7/$H$7</f>
        <v>1</v>
      </c>
    </row>
    <row r="8" spans="1:10" ht="12.75">
      <c r="A8" s="14">
        <v>0.9</v>
      </c>
      <c r="B8" s="56">
        <v>90</v>
      </c>
      <c r="C8" s="56">
        <v>81</v>
      </c>
      <c r="D8" s="45">
        <f>B8/$B$7</f>
        <v>0.9</v>
      </c>
      <c r="E8" s="46">
        <f>$C$7-C8</f>
        <v>4</v>
      </c>
      <c r="F8" s="59">
        <f>E8*$B$3</f>
        <v>0.064</v>
      </c>
      <c r="G8" s="59">
        <f>1-F8</f>
        <v>0.9359999999999999</v>
      </c>
      <c r="H8" s="47">
        <f>B8/G8</f>
        <v>96.15384615384616</v>
      </c>
      <c r="I8" s="48">
        <f t="shared" si="0"/>
        <v>0.9615384615384616</v>
      </c>
      <c r="J8" s="10"/>
    </row>
    <row r="9" spans="1:10" ht="12.75">
      <c r="A9" s="14">
        <v>0.8</v>
      </c>
      <c r="B9" s="56">
        <v>80</v>
      </c>
      <c r="C9" s="56">
        <v>77</v>
      </c>
      <c r="D9" s="45">
        <f>B9/$B$7</f>
        <v>0.8</v>
      </c>
      <c r="E9" s="46">
        <f>$C$7-C9</f>
        <v>8</v>
      </c>
      <c r="F9" s="59">
        <f>E9*$B$3</f>
        <v>0.128</v>
      </c>
      <c r="G9" s="59">
        <f>1-F9</f>
        <v>0.872</v>
      </c>
      <c r="H9" s="47">
        <f>B9/G9</f>
        <v>91.74311926605505</v>
      </c>
      <c r="I9" s="48">
        <f t="shared" si="0"/>
        <v>0.9174311926605505</v>
      </c>
      <c r="J9" s="10"/>
    </row>
    <row r="10" spans="1:10" ht="12.75">
      <c r="A10" s="14">
        <v>0.7</v>
      </c>
      <c r="B10" s="56">
        <v>70</v>
      </c>
      <c r="C10" s="56">
        <v>73</v>
      </c>
      <c r="D10" s="45">
        <f>B10/$B$7</f>
        <v>0.7</v>
      </c>
      <c r="E10" s="46">
        <f>$C$7-C10</f>
        <v>12</v>
      </c>
      <c r="F10" s="59">
        <f>E10*$B$3</f>
        <v>0.192</v>
      </c>
      <c r="G10" s="59">
        <f>1-F10</f>
        <v>0.808</v>
      </c>
      <c r="H10" s="47">
        <f>B10/G10</f>
        <v>86.63366336633663</v>
      </c>
      <c r="I10" s="48">
        <f t="shared" si="0"/>
        <v>0.8663366336633663</v>
      </c>
      <c r="J10" s="10"/>
    </row>
    <row r="11" spans="1:10" ht="12.75">
      <c r="A11" s="14">
        <v>0.6</v>
      </c>
      <c r="B11" s="56">
        <v>60</v>
      </c>
      <c r="C11" s="56">
        <v>69</v>
      </c>
      <c r="D11" s="45">
        <f aca="true" t="shared" si="1" ref="D11:D16">B11/$B$7</f>
        <v>0.6</v>
      </c>
      <c r="E11" s="46">
        <f aca="true" t="shared" si="2" ref="E11:E16">$C$7-C11</f>
        <v>16</v>
      </c>
      <c r="F11" s="59">
        <f aca="true" t="shared" si="3" ref="F11:F16">E11*$B$3</f>
        <v>0.256</v>
      </c>
      <c r="G11" s="59">
        <f aca="true" t="shared" si="4" ref="G11:G16">1-F11</f>
        <v>0.744</v>
      </c>
      <c r="H11" s="47">
        <f aca="true" t="shared" si="5" ref="H11:H16">B11/G11</f>
        <v>80.64516129032258</v>
      </c>
      <c r="I11" s="48">
        <f t="shared" si="0"/>
        <v>0.8064516129032258</v>
      </c>
      <c r="J11" s="10"/>
    </row>
    <row r="12" spans="1:10" ht="12.75">
      <c r="A12" s="14">
        <v>0.5</v>
      </c>
      <c r="B12" s="56">
        <v>50</v>
      </c>
      <c r="C12" s="56">
        <v>65</v>
      </c>
      <c r="D12" s="45">
        <f t="shared" si="1"/>
        <v>0.5</v>
      </c>
      <c r="E12" s="46">
        <f t="shared" si="2"/>
        <v>20</v>
      </c>
      <c r="F12" s="59">
        <f t="shared" si="3"/>
        <v>0.32</v>
      </c>
      <c r="G12" s="59">
        <f t="shared" si="4"/>
        <v>0.6799999999999999</v>
      </c>
      <c r="H12" s="47">
        <f t="shared" si="5"/>
        <v>73.52941176470588</v>
      </c>
      <c r="I12" s="48">
        <f>H12/$H$7</f>
        <v>0.7352941176470589</v>
      </c>
      <c r="J12" s="10"/>
    </row>
    <row r="13" spans="1:10" ht="12.75">
      <c r="A13" s="14">
        <v>0.4</v>
      </c>
      <c r="B13" s="56">
        <v>40</v>
      </c>
      <c r="C13" s="56">
        <v>65</v>
      </c>
      <c r="D13" s="45">
        <f t="shared" si="1"/>
        <v>0.4</v>
      </c>
      <c r="E13" s="46">
        <f t="shared" si="2"/>
        <v>20</v>
      </c>
      <c r="F13" s="59">
        <f t="shared" si="3"/>
        <v>0.32</v>
      </c>
      <c r="G13" s="59">
        <f t="shared" si="4"/>
        <v>0.6799999999999999</v>
      </c>
      <c r="H13" s="47">
        <f t="shared" si="5"/>
        <v>58.82352941176471</v>
      </c>
      <c r="I13" s="48">
        <f t="shared" si="0"/>
        <v>0.5882352941176471</v>
      </c>
      <c r="J13" s="10"/>
    </row>
    <row r="14" spans="1:10" ht="12.75">
      <c r="A14" s="14">
        <v>0.3</v>
      </c>
      <c r="B14" s="56">
        <v>30</v>
      </c>
      <c r="C14" s="56">
        <v>65</v>
      </c>
      <c r="D14" s="45">
        <f t="shared" si="1"/>
        <v>0.3</v>
      </c>
      <c r="E14" s="46">
        <f t="shared" si="2"/>
        <v>20</v>
      </c>
      <c r="F14" s="59">
        <f t="shared" si="3"/>
        <v>0.32</v>
      </c>
      <c r="G14" s="59">
        <f t="shared" si="4"/>
        <v>0.6799999999999999</v>
      </c>
      <c r="H14" s="47">
        <f t="shared" si="5"/>
        <v>44.117647058823536</v>
      </c>
      <c r="I14" s="48">
        <f t="shared" si="0"/>
        <v>0.44117647058823534</v>
      </c>
      <c r="J14" s="10"/>
    </row>
    <row r="15" spans="1:10" ht="12.75">
      <c r="A15" s="14">
        <v>0.2</v>
      </c>
      <c r="B15" s="56">
        <v>20</v>
      </c>
      <c r="C15" s="56">
        <v>65</v>
      </c>
      <c r="D15" s="45">
        <f t="shared" si="1"/>
        <v>0.2</v>
      </c>
      <c r="E15" s="46">
        <f t="shared" si="2"/>
        <v>20</v>
      </c>
      <c r="F15" s="59">
        <f t="shared" si="3"/>
        <v>0.32</v>
      </c>
      <c r="G15" s="59">
        <f t="shared" si="4"/>
        <v>0.6799999999999999</v>
      </c>
      <c r="H15" s="47">
        <f t="shared" si="5"/>
        <v>29.411764705882355</v>
      </c>
      <c r="I15" s="48">
        <f t="shared" si="0"/>
        <v>0.29411764705882354</v>
      </c>
      <c r="J15" s="10"/>
    </row>
    <row r="16" spans="1:10" ht="12.75">
      <c r="A16" s="15">
        <v>0.1</v>
      </c>
      <c r="B16" s="57">
        <v>10</v>
      </c>
      <c r="C16" s="57">
        <v>65</v>
      </c>
      <c r="D16" s="49">
        <f t="shared" si="1"/>
        <v>0.1</v>
      </c>
      <c r="E16" s="50">
        <f t="shared" si="2"/>
        <v>20</v>
      </c>
      <c r="F16" s="60">
        <f t="shared" si="3"/>
        <v>0.32</v>
      </c>
      <c r="G16" s="60">
        <f t="shared" si="4"/>
        <v>0.6799999999999999</v>
      </c>
      <c r="H16" s="51">
        <f t="shared" si="5"/>
        <v>14.705882352941178</v>
      </c>
      <c r="I16" s="52">
        <f t="shared" si="0"/>
        <v>0.14705882352941177</v>
      </c>
      <c r="J16" s="10"/>
    </row>
    <row r="17" ht="12.75">
      <c r="A17" s="67" t="s">
        <v>26</v>
      </c>
    </row>
    <row r="18" ht="13.5" thickBot="1"/>
    <row r="19" spans="1:9" ht="13.5" thickBot="1">
      <c r="A19" s="33"/>
      <c r="B19" s="2" t="s">
        <v>13</v>
      </c>
      <c r="H19" s="10"/>
      <c r="I19" s="11"/>
    </row>
    <row r="20" spans="1:9" ht="13.5" thickBot="1">
      <c r="A20" s="12"/>
      <c r="B20" s="2" t="s">
        <v>14</v>
      </c>
      <c r="H20" s="10"/>
      <c r="I20" s="11"/>
    </row>
    <row r="21" spans="1:9" ht="13.5" thickBot="1">
      <c r="A21" s="5"/>
      <c r="B21" s="2" t="s">
        <v>15</v>
      </c>
      <c r="H21" s="10"/>
      <c r="I21" s="11"/>
    </row>
    <row r="22" spans="8:9" ht="12.75">
      <c r="H22" s="10"/>
      <c r="I22" s="11"/>
    </row>
    <row r="23" spans="8:9" ht="12.75">
      <c r="H23" s="10"/>
      <c r="I23" s="11"/>
    </row>
    <row r="24" spans="8:9" ht="12.75">
      <c r="H24" s="10"/>
      <c r="I24" s="11"/>
    </row>
    <row r="25" spans="8:9" ht="12.75">
      <c r="H25" s="10"/>
      <c r="I25" s="11"/>
    </row>
    <row r="26" spans="8:9" ht="12.75">
      <c r="H26" s="10"/>
      <c r="I26" s="11"/>
    </row>
    <row r="27" spans="8:9" ht="12.75">
      <c r="H27" s="10"/>
      <c r="I27" s="11"/>
    </row>
    <row r="28" ht="12.75">
      <c r="I28" s="11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421875" style="7" customWidth="1"/>
    <col min="4" max="4" width="15.57421875" style="7" bestFit="1" customWidth="1"/>
    <col min="5" max="5" width="6.8515625" style="7" customWidth="1"/>
    <col min="6" max="6" width="8.28125" style="7" customWidth="1"/>
    <col min="7" max="7" width="17.8515625" style="7" bestFit="1" customWidth="1"/>
    <col min="8" max="8" width="21.00390625" style="7" bestFit="1" customWidth="1"/>
    <col min="9" max="9" width="22.8515625" style="7" bestFit="1" customWidth="1"/>
    <col min="10" max="16384" width="9.140625" style="7" customWidth="1"/>
  </cols>
  <sheetData>
    <row r="1" ht="20.25">
      <c r="A1" s="35" t="s">
        <v>18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I5" s="36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19" t="s">
        <v>4</v>
      </c>
      <c r="E6" s="19" t="s">
        <v>3</v>
      </c>
      <c r="F6" s="19" t="s">
        <v>5</v>
      </c>
      <c r="G6" s="19" t="s">
        <v>6</v>
      </c>
      <c r="H6" s="19" t="s">
        <v>7</v>
      </c>
      <c r="I6" s="20" t="s">
        <v>11</v>
      </c>
    </row>
    <row r="7" spans="1:9" ht="12.75">
      <c r="A7" s="13">
        <v>1</v>
      </c>
      <c r="B7" s="61">
        <v>100</v>
      </c>
      <c r="C7" s="61">
        <v>85</v>
      </c>
      <c r="D7" s="21">
        <f>B7/$B$7</f>
        <v>1</v>
      </c>
      <c r="E7" s="24">
        <f>$C$7-C7</f>
        <v>0</v>
      </c>
      <c r="F7" s="64">
        <f>E7*$B$3</f>
        <v>0</v>
      </c>
      <c r="G7" s="64">
        <f>1-F7</f>
        <v>1</v>
      </c>
      <c r="H7" s="16">
        <f>B7/G7</f>
        <v>100</v>
      </c>
      <c r="I7" s="27">
        <f>H7/$H$7</f>
        <v>1</v>
      </c>
    </row>
    <row r="8" spans="1:9" ht="12.75">
      <c r="A8" s="14">
        <v>0.75</v>
      </c>
      <c r="B8" s="62">
        <v>75</v>
      </c>
      <c r="C8" s="62">
        <v>75</v>
      </c>
      <c r="D8" s="22">
        <f>B8/$B$7</f>
        <v>0.75</v>
      </c>
      <c r="E8" s="25">
        <f>$C$7-C8</f>
        <v>10</v>
      </c>
      <c r="F8" s="65">
        <f>E8*$B$3</f>
        <v>0.16</v>
      </c>
      <c r="G8" s="65">
        <f>1-F8</f>
        <v>0.84</v>
      </c>
      <c r="H8" s="17">
        <f>B8/G8</f>
        <v>89.28571428571429</v>
      </c>
      <c r="I8" s="28">
        <f>H8/$H$7</f>
        <v>0.8928571428571429</v>
      </c>
    </row>
    <row r="9" spans="1:9" ht="12.75">
      <c r="A9" s="14">
        <v>0.5</v>
      </c>
      <c r="B9" s="62">
        <v>50</v>
      </c>
      <c r="C9" s="62">
        <v>65</v>
      </c>
      <c r="D9" s="22">
        <f>B9/$B$7</f>
        <v>0.5</v>
      </c>
      <c r="E9" s="25">
        <f>$C$7-C9</f>
        <v>20</v>
      </c>
      <c r="F9" s="65">
        <f>E9*$B$3</f>
        <v>0.32</v>
      </c>
      <c r="G9" s="65">
        <f>1-F9</f>
        <v>0.6799999999999999</v>
      </c>
      <c r="H9" s="17">
        <f>B9/G9</f>
        <v>73.52941176470588</v>
      </c>
      <c r="I9" s="28">
        <f>H9/$H$7</f>
        <v>0.7352941176470589</v>
      </c>
    </row>
    <row r="10" spans="1:9" ht="12.75">
      <c r="A10" s="15">
        <v>0.25</v>
      </c>
      <c r="B10" s="63">
        <v>25</v>
      </c>
      <c r="C10" s="63">
        <v>65</v>
      </c>
      <c r="D10" s="23">
        <f>B10/$B$7</f>
        <v>0.25</v>
      </c>
      <c r="E10" s="26">
        <f>$C$7-C10</f>
        <v>20</v>
      </c>
      <c r="F10" s="66">
        <f>E10*$B$3</f>
        <v>0.32</v>
      </c>
      <c r="G10" s="66">
        <f>1-F10</f>
        <v>0.6799999999999999</v>
      </c>
      <c r="H10" s="18">
        <f>B10/G10</f>
        <v>36.76470588235294</v>
      </c>
      <c r="I10" s="29">
        <f>H10/$H$7</f>
        <v>0.36764705882352944</v>
      </c>
    </row>
    <row r="11" ht="12.75">
      <c r="A11" s="67" t="s">
        <v>28</v>
      </c>
    </row>
    <row r="12" ht="13.5" thickBot="1"/>
    <row r="13" spans="1:2" ht="13.5" thickBot="1">
      <c r="A13" s="33"/>
      <c r="B13" s="2" t="s">
        <v>13</v>
      </c>
    </row>
    <row r="14" spans="1:2" ht="13.5" thickBot="1">
      <c r="A14" s="12"/>
      <c r="B14" s="2" t="s">
        <v>14</v>
      </c>
    </row>
    <row r="15" spans="1:2" ht="13.5" thickBot="1">
      <c r="A15" s="5"/>
      <c r="B15" s="2" t="s">
        <v>15</v>
      </c>
    </row>
  </sheetData>
  <sheetProtection password="9FEB" sheet="1" objects="1" scenarios="1"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Schwedler - Trane</dc:creator>
  <cp:keywords/>
  <dc:description>Password = tranecds</dc:description>
  <cp:lastModifiedBy>lahtu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